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4"/>
  </bookViews>
  <sheets>
    <sheet name="1кв" sheetId="26" r:id="rId1"/>
    <sheet name="2кв" sheetId="28" r:id="rId2"/>
    <sheet name="3кв" sheetId="29" r:id="rId3"/>
    <sheet name="4кв" sheetId="30" r:id="rId4"/>
    <sheet name="отчет" sheetId="27" r:id="rId5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'3кв'!$A$1:$E$49</definedName>
    <definedName name="_xlnm.Print_Area" localSheetId="3">'4кв'!$A$1:$E$51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6" i="27" l="1"/>
  <c r="C19" i="27"/>
  <c r="C18" i="27"/>
  <c r="C15" i="27"/>
  <c r="C13" i="27"/>
  <c r="C14" i="27"/>
  <c r="C12" i="27"/>
  <c r="C9" i="27"/>
  <c r="C8" i="27"/>
  <c r="C10" i="27" s="1"/>
  <c r="C6" i="27"/>
  <c r="B46" i="30"/>
  <c r="E26" i="30" l="1"/>
  <c r="E23" i="30"/>
  <c r="F21" i="30"/>
  <c r="E24" i="30" s="1"/>
  <c r="E29" i="30" l="1"/>
  <c r="B50" i="30" s="1"/>
  <c r="B51" i="30" s="1"/>
  <c r="B44" i="29"/>
  <c r="B47" i="29"/>
  <c r="F21" i="29"/>
  <c r="E23" i="29" s="1"/>
  <c r="E24" i="29" l="1"/>
  <c r="E27" i="29" s="1"/>
  <c r="B48" i="29" s="1"/>
  <c r="B49" i="29" s="1"/>
  <c r="B45" i="28"/>
  <c r="B48" i="28" l="1"/>
  <c r="E23" i="28"/>
  <c r="E28" i="28" s="1"/>
  <c r="B49" i="28" s="1"/>
  <c r="F21" i="28"/>
  <c r="E24" i="28" s="1"/>
  <c r="B50" i="28" l="1"/>
  <c r="B49" i="26"/>
  <c r="C27" i="27" l="1"/>
  <c r="B47" i="26"/>
  <c r="E23" i="26"/>
  <c r="E27" i="26" s="1"/>
  <c r="B48" i="26" s="1"/>
  <c r="F21" i="26"/>
  <c r="E24" i="26" s="1"/>
  <c r="C21" i="27" l="1"/>
  <c r="C22" i="27" s="1"/>
</calcChain>
</file>

<file path=xl/sharedStrings.xml><?xml version="1.0" encoding="utf-8"?>
<sst xmlns="http://schemas.openxmlformats.org/spreadsheetml/2006/main" count="258" uniqueCount="101">
  <si>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</si>
  <si>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</si>
  <si>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</si>
  <si>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</si>
  <si>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</si>
  <si>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</si>
  <si>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</si>
  <si>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</si>
  <si>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</si>
  <si>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</si>
  <si>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</si>
  <si>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</si>
  <si>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</si>
  <si>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</si>
  <si>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</si>
  <si>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</si>
  <si>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</si>
  <si>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</si>
  <si>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</si>
  <si>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</si>
  <si>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</si>
  <si>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</si>
  <si>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</si>
  <si>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</si>
  <si>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11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</si>
  <si>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Басовой Веры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</si>
  <si>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39 от 28.04.2015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</si>
  <si>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</si>
  <si>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</si>
  <si>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</si>
  <si>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</si>
  <si>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Басовой В.А.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</si>
  <si>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</si>
  <si>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</si>
  <si>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</si>
  <si>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</si>
  <si>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</si>
  <si>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</si>
  <si>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</si>
  <si>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- 561,3 м2</t>
  </si>
  <si>
    <t>Не жилые помещения - 69,7 м2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</si>
  <si>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</si>
  <si>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</si>
  <si>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</si>
  <si>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</si>
  <si>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</si>
  <si>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</si>
  <si>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</si>
  <si>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49037,88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</si>
  <si>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</si>
  <si>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</si>
  <si>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</si>
  <si>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</si>
  <si>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</si>
  <si>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</si>
  <si>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</si>
  <si>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</si>
  <si>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</si>
  <si>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</si>
  <si>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</si>
  <si>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</si>
  <si>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</si>
  <si>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</si>
  <si>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</si>
  <si>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</si>
  <si>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_____________________________________________</t>
  </si>
  <si>
    <t>по ж.д. ул.Комсомольская, д. 11</t>
  </si>
  <si>
    <t>за 1 квартал 2024 года</t>
  </si>
  <si>
    <t>31.03.2024 г.</t>
  </si>
  <si>
    <t xml:space="preserve">           2. Всего за период с "01"  01  2024 г. по "31" 03 2024 г. выполнено работ (оказано услуг) на общую сумму тридцать одна тысяча триста шестьдесят девять рублей 02 копеек.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</si>
  <si>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</si>
  <si>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</si>
  <si>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за 2 квартал 2024 года</t>
  </si>
  <si>
    <t>30.06.2024 г.</t>
  </si>
  <si>
    <t>2 квартал</t>
  </si>
  <si>
    <t xml:space="preserve">           2. Всего за период с "01"  04   2024 г. по "30" 06 2024 г. выполнено работ (оказано услуг) на общую сумму тридцать две тысячи рублей 52 копеек.</t>
  </si>
  <si>
    <t>за 3 квартал 2024 года</t>
  </si>
  <si>
    <t>30.09.2024 г.</t>
  </si>
  <si>
    <t>3 квартал</t>
  </si>
  <si>
    <t>Общая площадь квартир - 560,2 м2</t>
  </si>
  <si>
    <t xml:space="preserve">           2. Всего за период с "01"  07   2024 г. по "30" 09 2024 г. выполнено работ (оказано услуг) на общую сумму тридцать четыре тысячи триста пятьдесят четыре рубля 75 копеек.</t>
  </si>
  <si>
    <t>Предъявлено населению 53346,27</t>
  </si>
  <si>
    <t>за 4 квартал 2024 года</t>
  </si>
  <si>
    <t>31.12.2024 г.</t>
  </si>
  <si>
    <t>4 квартал</t>
  </si>
  <si>
    <t>Реконструкция козырька на входе (смета)</t>
  </si>
  <si>
    <t>октябрь</t>
  </si>
  <si>
    <t xml:space="preserve">декабрь </t>
  </si>
  <si>
    <t>Частичный ремонт отопления (кв.5/1,9)</t>
  </si>
  <si>
    <t>ч/ч</t>
  </si>
  <si>
    <t xml:space="preserve">           2. Всего за период с "01"  10   2024 г. по "31" 12 2024 г. выполнено работ (оказано услуг) на общую сумму девяносто пять тысяч шестьсот тридцать пять рублей 61 копейка.</t>
  </si>
  <si>
    <t>НА ЛИЦЕВОМ СЧЕТЕ  за  период  с 01.01.2024 г. по 31.12.2024 г.</t>
  </si>
  <si>
    <t>Остаток средств на 01.01.2025</t>
  </si>
  <si>
    <t>Задолженность населения по оплате на 01.01.2025г.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</si>
  <si>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</si>
  <si>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</si>
  <si>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</si>
  <si>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Начислено всего 204768,3</t>
  </si>
  <si>
    <t>Непредвиденные работы 21,5 ч/ч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</si>
  <si>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</si>
  <si>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Реконструкция козырька на входе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</si>
</sst>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5" fillId="0" borderId="0"/>
    <xf numFmtId="0" fontId="14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8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3" zoomScaleSheetLayoutView="100" workbookViewId="0">
      <selection activeCell="I39" sqref="I3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67</v>
      </c>
      <c r="B3" s="69"/>
      <c r="C3" s="69"/>
      <c r="D3" s="69"/>
      <c r="E3" s="69"/>
    </row>
    <row r="4" spans="1:5" s="1" customFormat="1" ht="15.75" x14ac:dyDescent="0.25">
      <c r="A4" s="19" t="s">
        <v>13</v>
      </c>
      <c r="B4" s="4"/>
      <c r="C4" s="4"/>
      <c r="D4" s="53"/>
      <c r="E4" s="29" t="s">
        <v>68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65" t="s">
        <v>25</v>
      </c>
      <c r="B9" s="65"/>
      <c r="C9" s="65"/>
      <c r="D9" s="65"/>
      <c r="E9" s="65"/>
    </row>
    <row r="10" spans="1:5" ht="24" customHeight="1" x14ac:dyDescent="0.25">
      <c r="A10" s="72" t="s">
        <v>14</v>
      </c>
      <c r="B10" s="73"/>
      <c r="C10" s="73"/>
      <c r="D10" s="73"/>
      <c r="E10" s="73"/>
    </row>
    <row r="11" spans="1:5" ht="33" customHeight="1" x14ac:dyDescent="0.25">
      <c r="A11" s="65" t="s">
        <v>26</v>
      </c>
      <c r="B11" s="65"/>
      <c r="C11" s="65"/>
      <c r="D11" s="65"/>
      <c r="E11" s="65"/>
    </row>
    <row r="12" spans="1:5" x14ac:dyDescent="0.25">
      <c r="A12" s="71" t="s">
        <v>15</v>
      </c>
      <c r="B12" s="74"/>
      <c r="C12" s="74"/>
      <c r="D12" s="74"/>
      <c r="E12" s="74"/>
    </row>
    <row r="13" spans="1:5" x14ac:dyDescent="0.25">
      <c r="A13" s="65" t="s">
        <v>22</v>
      </c>
      <c r="B13" s="65"/>
      <c r="C13" s="65"/>
      <c r="D13" s="65"/>
      <c r="E13" s="65"/>
    </row>
    <row r="14" spans="1:5" x14ac:dyDescent="0.25">
      <c r="A14" s="71" t="s">
        <v>2</v>
      </c>
      <c r="B14" s="74"/>
      <c r="C14" s="74"/>
      <c r="D14" s="74"/>
      <c r="E14" s="74"/>
    </row>
    <row r="15" spans="1:5" x14ac:dyDescent="0.25">
      <c r="A15" s="65" t="s">
        <v>46</v>
      </c>
      <c r="B15" s="65"/>
      <c r="C15" s="65"/>
      <c r="D15" s="65"/>
      <c r="E15" s="65"/>
    </row>
    <row r="16" spans="1:5" x14ac:dyDescent="0.25">
      <c r="A16" s="71" t="s">
        <v>16</v>
      </c>
      <c r="B16" s="74"/>
      <c r="C16" s="74"/>
      <c r="D16" s="74"/>
      <c r="E16" s="74"/>
    </row>
    <row r="17" spans="1:7" ht="27.6" customHeight="1" x14ac:dyDescent="0.25">
      <c r="A17" s="65" t="s">
        <v>17</v>
      </c>
      <c r="B17" s="65"/>
      <c r="C17" s="65"/>
      <c r="D17" s="65"/>
      <c r="E17" s="65"/>
    </row>
    <row r="18" spans="1:7" ht="61.5" customHeight="1" x14ac:dyDescent="0.25">
      <c r="A18" s="65" t="s">
        <v>27</v>
      </c>
      <c r="B18" s="65"/>
      <c r="C18" s="65"/>
      <c r="D18" s="65"/>
      <c r="E18" s="65"/>
    </row>
    <row r="19" spans="1:7" ht="36.75" customHeight="1" x14ac:dyDescent="0.25">
      <c r="A19" s="75" t="s">
        <v>28</v>
      </c>
      <c r="B19" s="75"/>
      <c r="C19" s="75"/>
      <c r="D19" s="75"/>
      <c r="E19" s="75"/>
    </row>
    <row r="20" spans="1:7" x14ac:dyDescent="0.25">
      <c r="A20" s="28"/>
      <c r="B20" s="28"/>
      <c r="C20" s="28"/>
      <c r="D20" s="28"/>
      <c r="E20" s="28"/>
    </row>
    <row r="21" spans="1:7" x14ac:dyDescent="0.25">
      <c r="A21" s="75"/>
      <c r="B21" s="75"/>
      <c r="C21" s="75"/>
      <c r="D21" s="75"/>
      <c r="E21" s="75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12.24</v>
      </c>
      <c r="E23" s="8">
        <f>D23*F21*G21</f>
        <v>23129.928000000004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8239.0920000000006</v>
      </c>
    </row>
    <row r="25" spans="1:7" s="18" customFormat="1" x14ac:dyDescent="0.25">
      <c r="A25" s="21" t="s">
        <v>29</v>
      </c>
      <c r="B25" s="9" t="s">
        <v>32</v>
      </c>
      <c r="C25" s="22" t="s">
        <v>33</v>
      </c>
      <c r="D25" s="22"/>
      <c r="E25" s="23">
        <v>0</v>
      </c>
    </row>
    <row r="26" spans="1:7" s="18" customFormat="1" x14ac:dyDescent="0.25">
      <c r="A26" s="24"/>
      <c r="B26" s="25"/>
      <c r="C26" s="22"/>
      <c r="D26" s="26"/>
      <c r="E26" s="23"/>
    </row>
    <row r="27" spans="1:7" s="14" customFormat="1" ht="14.25" x14ac:dyDescent="0.2">
      <c r="A27" s="10" t="s">
        <v>30</v>
      </c>
      <c r="B27" s="11"/>
      <c r="C27" s="12"/>
      <c r="D27" s="12"/>
      <c r="E27" s="13">
        <f>SUM(E23:E26)</f>
        <v>31369.020000000004</v>
      </c>
    </row>
    <row r="29" spans="1:7" ht="29.25" customHeight="1" x14ac:dyDescent="0.25">
      <c r="A29" s="76" t="s">
        <v>69</v>
      </c>
      <c r="B29" s="76"/>
      <c r="C29" s="76"/>
      <c r="D29" s="76"/>
      <c r="E29" s="76"/>
    </row>
    <row r="30" spans="1:7" ht="28.5" customHeight="1" x14ac:dyDescent="0.25">
      <c r="A30" s="65" t="s">
        <v>21</v>
      </c>
      <c r="B30" s="65"/>
      <c r="C30" s="65"/>
      <c r="D30" s="65"/>
      <c r="E30" s="65"/>
    </row>
    <row r="31" spans="1:7" ht="15" customHeight="1" x14ac:dyDescent="0.25">
      <c r="A31" s="65" t="s">
        <v>20</v>
      </c>
      <c r="B31" s="65"/>
      <c r="C31" s="65"/>
      <c r="D31" s="65"/>
      <c r="E31" s="65"/>
    </row>
    <row r="32" spans="1:7" ht="31.5" customHeight="1" x14ac:dyDescent="0.25">
      <c r="A32" s="65" t="s">
        <v>34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77" t="s">
        <v>5</v>
      </c>
      <c r="B34" s="77"/>
      <c r="C34" s="77"/>
      <c r="D34" s="77"/>
      <c r="E34" s="77"/>
    </row>
    <row r="35" spans="1:5" x14ac:dyDescent="0.25">
      <c r="A35" s="78" t="s">
        <v>47</v>
      </c>
      <c r="B35" s="78"/>
      <c r="C35" s="78"/>
      <c r="D35" s="78"/>
      <c r="E35" s="5"/>
    </row>
    <row r="36" spans="1:5" x14ac:dyDescent="0.25">
      <c r="B36" s="79" t="s">
        <v>19</v>
      </c>
      <c r="C36" s="79"/>
      <c r="D36" s="79"/>
      <c r="E36" s="6" t="s">
        <v>6</v>
      </c>
    </row>
    <row r="37" spans="1:5" x14ac:dyDescent="0.25">
      <c r="A37" s="78" t="s">
        <v>31</v>
      </c>
      <c r="B37" s="78"/>
      <c r="C37" s="78"/>
      <c r="D37" s="78"/>
      <c r="E37" s="5"/>
    </row>
    <row r="38" spans="1:5" x14ac:dyDescent="0.25">
      <c r="B38" s="80" t="s">
        <v>19</v>
      </c>
      <c r="C38" s="80"/>
      <c r="D38" s="80"/>
      <c r="E38" s="6" t="s">
        <v>6</v>
      </c>
    </row>
    <row r="41" spans="1:5" x14ac:dyDescent="0.25">
      <c r="A41" s="2" t="s">
        <v>39</v>
      </c>
    </row>
    <row r="42" spans="1:5" x14ac:dyDescent="0.25">
      <c r="A42" s="2" t="s">
        <v>40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v>51669.16</v>
      </c>
    </row>
    <row r="45" spans="1:5" ht="18.75" customHeight="1" x14ac:dyDescent="0.25">
      <c r="A45" s="28" t="s">
        <v>48</v>
      </c>
      <c r="B45" s="16"/>
    </row>
    <row r="46" spans="1:5" x14ac:dyDescent="0.25">
      <c r="A46" s="2" t="s">
        <v>37</v>
      </c>
      <c r="B46" s="16">
        <v>61715.43</v>
      </c>
    </row>
    <row r="47" spans="1:5" x14ac:dyDescent="0.25">
      <c r="A47" s="2" t="s">
        <v>45</v>
      </c>
      <c r="B47" s="16">
        <f>150*3</f>
        <v>450</v>
      </c>
    </row>
    <row r="48" spans="1:5" ht="30" x14ac:dyDescent="0.25">
      <c r="A48" s="28" t="s">
        <v>38</v>
      </c>
      <c r="B48" s="16">
        <f>E27</f>
        <v>31369.020000000004</v>
      </c>
    </row>
    <row r="49" spans="1:2" x14ac:dyDescent="0.25">
      <c r="A49" s="17" t="s">
        <v>36</v>
      </c>
      <c r="B49" s="15">
        <f>B44+B46+B47-B48</f>
        <v>82465.569999999992</v>
      </c>
    </row>
    <row r="51" spans="1:2" x14ac:dyDescent="0.25">
      <c r="B51" s="2">
        <v>51669.16</v>
      </c>
    </row>
  </sheetData>
  <mergeCells count="28">
    <mergeCell ref="A34:E34"/>
    <mergeCell ref="A35:D35"/>
    <mergeCell ref="B36:D36"/>
    <mergeCell ref="A37:D37"/>
    <mergeCell ref="B38:D38"/>
    <mergeCell ref="A33:E33"/>
    <mergeCell ref="A14:E14"/>
    <mergeCell ref="A15:E15"/>
    <mergeCell ref="A16:E16"/>
    <mergeCell ref="A17:E17"/>
    <mergeCell ref="A18:E18"/>
    <mergeCell ref="A19:E19"/>
    <mergeCell ref="A21:E21"/>
    <mergeCell ref="A29:E29"/>
    <mergeCell ref="A30:E30"/>
    <mergeCell ref="A31:E31"/>
    <mergeCell ref="A32:E32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72</v>
      </c>
      <c r="B3" s="69"/>
      <c r="C3" s="69"/>
      <c r="D3" s="69"/>
      <c r="E3" s="69"/>
    </row>
    <row r="4" spans="1:5" s="1" customFormat="1" ht="15.75" x14ac:dyDescent="0.25">
      <c r="A4" s="19" t="s">
        <v>13</v>
      </c>
      <c r="B4" s="4"/>
      <c r="C4" s="4"/>
      <c r="D4" s="53"/>
      <c r="E4" s="29" t="s">
        <v>73</v>
      </c>
    </row>
    <row r="5" spans="1:5" x14ac:dyDescent="0.25">
      <c r="A5" s="54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65" t="s">
        <v>25</v>
      </c>
      <c r="B9" s="65"/>
      <c r="C9" s="65"/>
      <c r="D9" s="65"/>
      <c r="E9" s="65"/>
    </row>
    <row r="10" spans="1:5" ht="24" customHeight="1" x14ac:dyDescent="0.25">
      <c r="A10" s="72" t="s">
        <v>14</v>
      </c>
      <c r="B10" s="73"/>
      <c r="C10" s="73"/>
      <c r="D10" s="73"/>
      <c r="E10" s="73"/>
    </row>
    <row r="11" spans="1:5" ht="33" customHeight="1" x14ac:dyDescent="0.25">
      <c r="A11" s="65" t="s">
        <v>26</v>
      </c>
      <c r="B11" s="65"/>
      <c r="C11" s="65"/>
      <c r="D11" s="65"/>
      <c r="E11" s="65"/>
    </row>
    <row r="12" spans="1:5" x14ac:dyDescent="0.25">
      <c r="A12" s="71" t="s">
        <v>15</v>
      </c>
      <c r="B12" s="74"/>
      <c r="C12" s="74"/>
      <c r="D12" s="74"/>
      <c r="E12" s="74"/>
    </row>
    <row r="13" spans="1:5" x14ac:dyDescent="0.25">
      <c r="A13" s="65" t="s">
        <v>22</v>
      </c>
      <c r="B13" s="65"/>
      <c r="C13" s="65"/>
      <c r="D13" s="65"/>
      <c r="E13" s="65"/>
    </row>
    <row r="14" spans="1:5" x14ac:dyDescent="0.25">
      <c r="A14" s="71" t="s">
        <v>2</v>
      </c>
      <c r="B14" s="74"/>
      <c r="C14" s="74"/>
      <c r="D14" s="74"/>
      <c r="E14" s="74"/>
    </row>
    <row r="15" spans="1:5" x14ac:dyDescent="0.25">
      <c r="A15" s="65" t="s">
        <v>46</v>
      </c>
      <c r="B15" s="65"/>
      <c r="C15" s="65"/>
      <c r="D15" s="65"/>
      <c r="E15" s="65"/>
    </row>
    <row r="16" spans="1:5" x14ac:dyDescent="0.25">
      <c r="A16" s="71" t="s">
        <v>16</v>
      </c>
      <c r="B16" s="74"/>
      <c r="C16" s="74"/>
      <c r="D16" s="74"/>
      <c r="E16" s="74"/>
    </row>
    <row r="17" spans="1:7" ht="27.6" customHeight="1" x14ac:dyDescent="0.25">
      <c r="A17" s="65" t="s">
        <v>17</v>
      </c>
      <c r="B17" s="65"/>
      <c r="C17" s="65"/>
      <c r="D17" s="65"/>
      <c r="E17" s="65"/>
    </row>
    <row r="18" spans="1:7" ht="61.5" customHeight="1" x14ac:dyDescent="0.25">
      <c r="A18" s="65" t="s">
        <v>27</v>
      </c>
      <c r="B18" s="65"/>
      <c r="C18" s="65"/>
      <c r="D18" s="65"/>
      <c r="E18" s="65"/>
    </row>
    <row r="19" spans="1:7" ht="36.75" customHeight="1" x14ac:dyDescent="0.25">
      <c r="A19" s="75" t="s">
        <v>28</v>
      </c>
      <c r="B19" s="75"/>
      <c r="C19" s="75"/>
      <c r="D19" s="75"/>
      <c r="E19" s="75"/>
    </row>
    <row r="20" spans="1:7" x14ac:dyDescent="0.25">
      <c r="A20" s="55"/>
      <c r="B20" s="55"/>
      <c r="C20" s="55"/>
      <c r="D20" s="55"/>
      <c r="E20" s="55"/>
    </row>
    <row r="21" spans="1:7" x14ac:dyDescent="0.25">
      <c r="A21" s="75"/>
      <c r="B21" s="75"/>
      <c r="C21" s="75"/>
      <c r="D21" s="75"/>
      <c r="E21" s="75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12.24</v>
      </c>
      <c r="E23" s="8">
        <f>D23*F21*G21</f>
        <v>23129.928000000004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4.3600000000000003</v>
      </c>
      <c r="E24" s="8">
        <f>D24*F21*G21</f>
        <v>8239.0920000000006</v>
      </c>
    </row>
    <row r="25" spans="1:7" s="18" customFormat="1" x14ac:dyDescent="0.25">
      <c r="A25" s="21" t="s">
        <v>29</v>
      </c>
      <c r="B25" s="9" t="s">
        <v>74</v>
      </c>
      <c r="C25" s="22" t="s">
        <v>33</v>
      </c>
      <c r="D25" s="22"/>
      <c r="E25" s="23">
        <v>0</v>
      </c>
    </row>
    <row r="26" spans="1:7" s="18" customFormat="1" ht="60" x14ac:dyDescent="0.25">
      <c r="A26" s="56" t="s">
        <v>70</v>
      </c>
      <c r="B26" s="57" t="s">
        <v>71</v>
      </c>
      <c r="C26" s="58" t="s">
        <v>33</v>
      </c>
      <c r="D26" s="58"/>
      <c r="E26" s="59">
        <v>631.5</v>
      </c>
    </row>
    <row r="27" spans="1:7" s="18" customFormat="1" x14ac:dyDescent="0.25">
      <c r="A27" s="24"/>
      <c r="B27" s="25"/>
      <c r="C27" s="22"/>
      <c r="D27" s="26"/>
      <c r="E27" s="23"/>
    </row>
    <row r="28" spans="1:7" s="14" customFormat="1" ht="14.25" x14ac:dyDescent="0.2">
      <c r="A28" s="10" t="s">
        <v>30</v>
      </c>
      <c r="B28" s="11"/>
      <c r="C28" s="12"/>
      <c r="D28" s="12"/>
      <c r="E28" s="13">
        <f>SUM(E23:E27)</f>
        <v>32000.520000000004</v>
      </c>
    </row>
    <row r="30" spans="1:7" ht="29.25" customHeight="1" x14ac:dyDescent="0.25">
      <c r="A30" s="76" t="s">
        <v>75</v>
      </c>
      <c r="B30" s="76"/>
      <c r="C30" s="76"/>
      <c r="D30" s="76"/>
      <c r="E30" s="76"/>
    </row>
    <row r="31" spans="1:7" ht="28.5" customHeight="1" x14ac:dyDescent="0.25">
      <c r="A31" s="65" t="s">
        <v>21</v>
      </c>
      <c r="B31" s="65"/>
      <c r="C31" s="65"/>
      <c r="D31" s="65"/>
      <c r="E31" s="65"/>
    </row>
    <row r="32" spans="1:7" ht="15" customHeight="1" x14ac:dyDescent="0.25">
      <c r="A32" s="65" t="s">
        <v>20</v>
      </c>
      <c r="B32" s="65"/>
      <c r="C32" s="65"/>
      <c r="D32" s="65"/>
      <c r="E32" s="65"/>
    </row>
    <row r="33" spans="1:5" ht="31.5" customHeight="1" x14ac:dyDescent="0.25">
      <c r="A33" s="65" t="s">
        <v>34</v>
      </c>
      <c r="B33" s="65"/>
      <c r="C33" s="65"/>
      <c r="D33" s="65"/>
      <c r="E33" s="65"/>
    </row>
    <row r="34" spans="1:5" x14ac:dyDescent="0.25">
      <c r="A34" s="65" t="s">
        <v>18</v>
      </c>
      <c r="B34" s="65"/>
      <c r="C34" s="65"/>
      <c r="D34" s="65"/>
      <c r="E34" s="65"/>
    </row>
    <row r="35" spans="1:5" x14ac:dyDescent="0.25">
      <c r="A35" s="77" t="s">
        <v>5</v>
      </c>
      <c r="B35" s="77"/>
      <c r="C35" s="77"/>
      <c r="D35" s="77"/>
      <c r="E35" s="77"/>
    </row>
    <row r="36" spans="1:5" x14ac:dyDescent="0.25">
      <c r="A36" s="78" t="s">
        <v>47</v>
      </c>
      <c r="B36" s="78"/>
      <c r="C36" s="78"/>
      <c r="D36" s="78"/>
      <c r="E36" s="5"/>
    </row>
    <row r="37" spans="1:5" x14ac:dyDescent="0.25">
      <c r="B37" s="79" t="s">
        <v>19</v>
      </c>
      <c r="C37" s="79"/>
      <c r="D37" s="79"/>
      <c r="E37" s="6" t="s">
        <v>6</v>
      </c>
    </row>
    <row r="38" spans="1:5" x14ac:dyDescent="0.25">
      <c r="A38" s="78" t="s">
        <v>31</v>
      </c>
      <c r="B38" s="78"/>
      <c r="C38" s="78"/>
      <c r="D38" s="78"/>
      <c r="E38" s="5"/>
    </row>
    <row r="39" spans="1:5" x14ac:dyDescent="0.25">
      <c r="B39" s="80" t="s">
        <v>19</v>
      </c>
      <c r="C39" s="80"/>
      <c r="D39" s="80"/>
      <c r="E39" s="6" t="s">
        <v>6</v>
      </c>
    </row>
    <row r="42" spans="1:5" x14ac:dyDescent="0.25">
      <c r="A42" s="2" t="s">
        <v>39</v>
      </c>
    </row>
    <row r="43" spans="1:5" x14ac:dyDescent="0.25">
      <c r="A43" s="2" t="s">
        <v>40</v>
      </c>
    </row>
    <row r="44" spans="1:5" x14ac:dyDescent="0.25">
      <c r="A44" s="14" t="s">
        <v>35</v>
      </c>
    </row>
    <row r="45" spans="1:5" x14ac:dyDescent="0.25">
      <c r="A45" s="2" t="s">
        <v>42</v>
      </c>
      <c r="B45" s="15">
        <f>'1кв'!B49</f>
        <v>82465.569999999992</v>
      </c>
    </row>
    <row r="46" spans="1:5" ht="18.75" customHeight="1" x14ac:dyDescent="0.25">
      <c r="A46" s="55" t="s">
        <v>48</v>
      </c>
      <c r="B46" s="16"/>
    </row>
    <row r="47" spans="1:5" x14ac:dyDescent="0.25">
      <c r="A47" s="2" t="s">
        <v>37</v>
      </c>
      <c r="B47" s="16">
        <v>45959.28</v>
      </c>
    </row>
    <row r="48" spans="1:5" x14ac:dyDescent="0.25">
      <c r="A48" s="2" t="s">
        <v>45</v>
      </c>
      <c r="B48" s="16">
        <f>150*3</f>
        <v>450</v>
      </c>
    </row>
    <row r="49" spans="1:2" ht="30" x14ac:dyDescent="0.25">
      <c r="A49" s="55" t="s">
        <v>38</v>
      </c>
      <c r="B49" s="16">
        <f>E28</f>
        <v>32000.520000000004</v>
      </c>
    </row>
    <row r="50" spans="1:2" x14ac:dyDescent="0.25">
      <c r="A50" s="17" t="s">
        <v>36</v>
      </c>
      <c r="B50" s="15">
        <f>B45+B47+B48-B49</f>
        <v>96874.329999999987</v>
      </c>
    </row>
  </sheetData>
  <mergeCells count="28">
    <mergeCell ref="A36:D36"/>
    <mergeCell ref="B37:D37"/>
    <mergeCell ref="A38:D38"/>
    <mergeCell ref="B39:D39"/>
    <mergeCell ref="A30:E30"/>
    <mergeCell ref="A31:E31"/>
    <mergeCell ref="A32:E32"/>
    <mergeCell ref="A33:E33"/>
    <mergeCell ref="A34:E34"/>
    <mergeCell ref="A35:E35"/>
    <mergeCell ref="A21:E21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0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76</v>
      </c>
      <c r="B3" s="69"/>
      <c r="C3" s="69"/>
      <c r="D3" s="69"/>
      <c r="E3" s="69"/>
    </row>
    <row r="4" spans="1:5" s="1" customFormat="1" ht="15.75" x14ac:dyDescent="0.25">
      <c r="A4" s="19" t="s">
        <v>13</v>
      </c>
      <c r="B4" s="4"/>
      <c r="C4" s="4"/>
      <c r="D4" s="53"/>
      <c r="E4" s="29" t="s">
        <v>77</v>
      </c>
    </row>
    <row r="5" spans="1:5" x14ac:dyDescent="0.25">
      <c r="A5" s="60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65" t="s">
        <v>25</v>
      </c>
      <c r="B9" s="65"/>
      <c r="C9" s="65"/>
      <c r="D9" s="65"/>
      <c r="E9" s="65"/>
    </row>
    <row r="10" spans="1:5" ht="24" customHeight="1" x14ac:dyDescent="0.25">
      <c r="A10" s="72" t="s">
        <v>14</v>
      </c>
      <c r="B10" s="73"/>
      <c r="C10" s="73"/>
      <c r="D10" s="73"/>
      <c r="E10" s="73"/>
    </row>
    <row r="11" spans="1:5" ht="33" customHeight="1" x14ac:dyDescent="0.25">
      <c r="A11" s="65" t="s">
        <v>26</v>
      </c>
      <c r="B11" s="65"/>
      <c r="C11" s="65"/>
      <c r="D11" s="65"/>
      <c r="E11" s="65"/>
    </row>
    <row r="12" spans="1:5" x14ac:dyDescent="0.25">
      <c r="A12" s="71" t="s">
        <v>15</v>
      </c>
      <c r="B12" s="74"/>
      <c r="C12" s="74"/>
      <c r="D12" s="74"/>
      <c r="E12" s="74"/>
    </row>
    <row r="13" spans="1:5" x14ac:dyDescent="0.25">
      <c r="A13" s="65" t="s">
        <v>22</v>
      </c>
      <c r="B13" s="65"/>
      <c r="C13" s="65"/>
      <c r="D13" s="65"/>
      <c r="E13" s="65"/>
    </row>
    <row r="14" spans="1:5" x14ac:dyDescent="0.25">
      <c r="A14" s="71" t="s">
        <v>2</v>
      </c>
      <c r="B14" s="74"/>
      <c r="C14" s="74"/>
      <c r="D14" s="74"/>
      <c r="E14" s="74"/>
    </row>
    <row r="15" spans="1:5" x14ac:dyDescent="0.25">
      <c r="A15" s="65" t="s">
        <v>46</v>
      </c>
      <c r="B15" s="65"/>
      <c r="C15" s="65"/>
      <c r="D15" s="65"/>
      <c r="E15" s="65"/>
    </row>
    <row r="16" spans="1:5" x14ac:dyDescent="0.25">
      <c r="A16" s="71" t="s">
        <v>16</v>
      </c>
      <c r="B16" s="74"/>
      <c r="C16" s="74"/>
      <c r="D16" s="74"/>
      <c r="E16" s="74"/>
    </row>
    <row r="17" spans="1:7" ht="27.6" customHeight="1" x14ac:dyDescent="0.25">
      <c r="A17" s="65" t="s">
        <v>17</v>
      </c>
      <c r="B17" s="65"/>
      <c r="C17" s="65"/>
      <c r="D17" s="65"/>
      <c r="E17" s="65"/>
    </row>
    <row r="18" spans="1:7" ht="61.5" customHeight="1" x14ac:dyDescent="0.25">
      <c r="A18" s="65" t="s">
        <v>27</v>
      </c>
      <c r="B18" s="65"/>
      <c r="C18" s="65"/>
      <c r="D18" s="65"/>
      <c r="E18" s="65"/>
    </row>
    <row r="19" spans="1:7" ht="36.75" customHeight="1" x14ac:dyDescent="0.25">
      <c r="A19" s="75" t="s">
        <v>28</v>
      </c>
      <c r="B19" s="75"/>
      <c r="C19" s="75"/>
      <c r="D19" s="75"/>
      <c r="E19" s="75"/>
    </row>
    <row r="20" spans="1:7" x14ac:dyDescent="0.25">
      <c r="A20" s="61"/>
      <c r="B20" s="61"/>
      <c r="C20" s="61"/>
      <c r="D20" s="61"/>
      <c r="E20" s="61"/>
    </row>
    <row r="21" spans="1:7" x14ac:dyDescent="0.25">
      <c r="A21" s="75"/>
      <c r="B21" s="75"/>
      <c r="C21" s="75"/>
      <c r="D21" s="75"/>
      <c r="E21" s="75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13.5</v>
      </c>
      <c r="E23" s="8">
        <f>D23*F21*G21</f>
        <v>25510.950000000004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4.68</v>
      </c>
      <c r="E24" s="8">
        <f>D24*F21*G21</f>
        <v>8843.7960000000003</v>
      </c>
    </row>
    <row r="25" spans="1:7" s="18" customFormat="1" x14ac:dyDescent="0.25">
      <c r="A25" s="21" t="s">
        <v>29</v>
      </c>
      <c r="B25" s="9" t="s">
        <v>78</v>
      </c>
      <c r="C25" s="22" t="s">
        <v>33</v>
      </c>
      <c r="D25" s="22"/>
      <c r="E25" s="23">
        <v>0</v>
      </c>
    </row>
    <row r="26" spans="1:7" s="18" customFormat="1" x14ac:dyDescent="0.25">
      <c r="A26" s="24"/>
      <c r="B26" s="25"/>
      <c r="C26" s="22"/>
      <c r="D26" s="26"/>
      <c r="E26" s="23"/>
    </row>
    <row r="27" spans="1:7" s="14" customFormat="1" ht="14.25" x14ac:dyDescent="0.2">
      <c r="A27" s="10" t="s">
        <v>30</v>
      </c>
      <c r="B27" s="11"/>
      <c r="C27" s="12"/>
      <c r="D27" s="12"/>
      <c r="E27" s="13">
        <f>SUM(E23:E26)</f>
        <v>34354.746000000006</v>
      </c>
    </row>
    <row r="29" spans="1:7" ht="29.25" customHeight="1" x14ac:dyDescent="0.25">
      <c r="A29" s="76" t="s">
        <v>80</v>
      </c>
      <c r="B29" s="76"/>
      <c r="C29" s="76"/>
      <c r="D29" s="76"/>
      <c r="E29" s="76"/>
    </row>
    <row r="30" spans="1:7" ht="28.5" customHeight="1" x14ac:dyDescent="0.25">
      <c r="A30" s="65" t="s">
        <v>21</v>
      </c>
      <c r="B30" s="65"/>
      <c r="C30" s="65"/>
      <c r="D30" s="65"/>
      <c r="E30" s="65"/>
    </row>
    <row r="31" spans="1:7" ht="15" customHeight="1" x14ac:dyDescent="0.25">
      <c r="A31" s="65" t="s">
        <v>20</v>
      </c>
      <c r="B31" s="65"/>
      <c r="C31" s="65"/>
      <c r="D31" s="65"/>
      <c r="E31" s="65"/>
    </row>
    <row r="32" spans="1:7" ht="31.5" customHeight="1" x14ac:dyDescent="0.25">
      <c r="A32" s="65" t="s">
        <v>34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77" t="s">
        <v>5</v>
      </c>
      <c r="B34" s="77"/>
      <c r="C34" s="77"/>
      <c r="D34" s="77"/>
      <c r="E34" s="77"/>
    </row>
    <row r="35" spans="1:5" x14ac:dyDescent="0.25">
      <c r="A35" s="78" t="s">
        <v>47</v>
      </c>
      <c r="B35" s="78"/>
      <c r="C35" s="78"/>
      <c r="D35" s="78"/>
      <c r="E35" s="5"/>
    </row>
    <row r="36" spans="1:5" x14ac:dyDescent="0.25">
      <c r="B36" s="79" t="s">
        <v>19</v>
      </c>
      <c r="C36" s="79"/>
      <c r="D36" s="79"/>
      <c r="E36" s="6" t="s">
        <v>6</v>
      </c>
    </row>
    <row r="37" spans="1:5" x14ac:dyDescent="0.25">
      <c r="A37" s="78" t="s">
        <v>31</v>
      </c>
      <c r="B37" s="78"/>
      <c r="C37" s="78"/>
      <c r="D37" s="78"/>
      <c r="E37" s="5"/>
    </row>
    <row r="38" spans="1:5" x14ac:dyDescent="0.25">
      <c r="B38" s="80" t="s">
        <v>19</v>
      </c>
      <c r="C38" s="80"/>
      <c r="D38" s="80"/>
      <c r="E38" s="6" t="s">
        <v>6</v>
      </c>
    </row>
    <row r="41" spans="1:5" x14ac:dyDescent="0.25">
      <c r="A41" s="62" t="s">
        <v>79</v>
      </c>
    </row>
    <row r="42" spans="1:5" x14ac:dyDescent="0.25">
      <c r="A42" s="62" t="s">
        <v>40</v>
      </c>
    </row>
    <row r="43" spans="1:5" x14ac:dyDescent="0.25">
      <c r="A43" s="14" t="s">
        <v>35</v>
      </c>
    </row>
    <row r="44" spans="1:5" x14ac:dyDescent="0.25">
      <c r="A44" s="2" t="s">
        <v>42</v>
      </c>
      <c r="B44" s="15">
        <f>'2кв'!B50</f>
        <v>96874.329999999987</v>
      </c>
    </row>
    <row r="45" spans="1:5" ht="18.75" customHeight="1" x14ac:dyDescent="0.25">
      <c r="A45" s="61" t="s">
        <v>81</v>
      </c>
      <c r="B45" s="16"/>
    </row>
    <row r="46" spans="1:5" x14ac:dyDescent="0.25">
      <c r="A46" s="2" t="s">
        <v>37</v>
      </c>
      <c r="B46" s="16">
        <v>52084.3</v>
      </c>
    </row>
    <row r="47" spans="1:5" x14ac:dyDescent="0.25">
      <c r="A47" s="2" t="s">
        <v>45</v>
      </c>
      <c r="B47" s="16">
        <f>150*3</f>
        <v>450</v>
      </c>
    </row>
    <row r="48" spans="1:5" ht="30" x14ac:dyDescent="0.25">
      <c r="A48" s="61" t="s">
        <v>38</v>
      </c>
      <c r="B48" s="16">
        <f>E27</f>
        <v>34354.746000000006</v>
      </c>
    </row>
    <row r="49" spans="1:2" x14ac:dyDescent="0.25">
      <c r="A49" s="17" t="s">
        <v>36</v>
      </c>
      <c r="B49" s="15">
        <f>B44+B46+B47-B48</f>
        <v>115053.88399999999</v>
      </c>
    </row>
  </sheetData>
  <mergeCells count="28">
    <mergeCell ref="A35:D35"/>
    <mergeCell ref="B36:D36"/>
    <mergeCell ref="A37:D37"/>
    <mergeCell ref="B38:D38"/>
    <mergeCell ref="A29:E29"/>
    <mergeCell ref="A30:E30"/>
    <mergeCell ref="A31:E31"/>
    <mergeCell ref="A32:E32"/>
    <mergeCell ref="A33:E33"/>
    <mergeCell ref="A34:E34"/>
    <mergeCell ref="A21:E21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1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7" zoomScaleSheetLayoutView="100" workbookViewId="0">
      <selection activeCell="A27" sqref="A27"/>
    </sheetView>
  </sheetViews>
  <sheetFormatPr defaultColWidth="9.140625" defaultRowHeight="15" x14ac:dyDescent="0.25"/>
  <cols>
    <col min="1" max="1" width="32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82</v>
      </c>
      <c r="B3" s="69"/>
      <c r="C3" s="69"/>
      <c r="D3" s="69"/>
      <c r="E3" s="69"/>
    </row>
    <row r="4" spans="1:5" s="1" customFormat="1" ht="15.75" x14ac:dyDescent="0.25">
      <c r="A4" s="19" t="s">
        <v>13</v>
      </c>
      <c r="B4" s="4"/>
      <c r="C4" s="4"/>
      <c r="D4" s="53"/>
      <c r="E4" s="29" t="s">
        <v>83</v>
      </c>
    </row>
    <row r="5" spans="1:5" x14ac:dyDescent="0.25">
      <c r="A5" s="63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x14ac:dyDescent="0.25">
      <c r="A7" s="70" t="s">
        <v>24</v>
      </c>
      <c r="B7" s="70"/>
      <c r="C7" s="70"/>
      <c r="D7" s="70"/>
      <c r="E7" s="70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65" t="s">
        <v>25</v>
      </c>
      <c r="B9" s="65"/>
      <c r="C9" s="65"/>
      <c r="D9" s="65"/>
      <c r="E9" s="65"/>
    </row>
    <row r="10" spans="1:5" ht="24" customHeight="1" x14ac:dyDescent="0.25">
      <c r="A10" s="72" t="s">
        <v>14</v>
      </c>
      <c r="B10" s="73"/>
      <c r="C10" s="73"/>
      <c r="D10" s="73"/>
      <c r="E10" s="73"/>
    </row>
    <row r="11" spans="1:5" ht="33" customHeight="1" x14ac:dyDescent="0.25">
      <c r="A11" s="65" t="s">
        <v>26</v>
      </c>
      <c r="B11" s="65"/>
      <c r="C11" s="65"/>
      <c r="D11" s="65"/>
      <c r="E11" s="65"/>
    </row>
    <row r="12" spans="1:5" x14ac:dyDescent="0.25">
      <c r="A12" s="71" t="s">
        <v>15</v>
      </c>
      <c r="B12" s="74"/>
      <c r="C12" s="74"/>
      <c r="D12" s="74"/>
      <c r="E12" s="74"/>
    </row>
    <row r="13" spans="1:5" x14ac:dyDescent="0.25">
      <c r="A13" s="65" t="s">
        <v>22</v>
      </c>
      <c r="B13" s="65"/>
      <c r="C13" s="65"/>
      <c r="D13" s="65"/>
      <c r="E13" s="65"/>
    </row>
    <row r="14" spans="1:5" x14ac:dyDescent="0.25">
      <c r="A14" s="71" t="s">
        <v>2</v>
      </c>
      <c r="B14" s="74"/>
      <c r="C14" s="74"/>
      <c r="D14" s="74"/>
      <c r="E14" s="74"/>
    </row>
    <row r="15" spans="1:5" x14ac:dyDescent="0.25">
      <c r="A15" s="65" t="s">
        <v>46</v>
      </c>
      <c r="B15" s="65"/>
      <c r="C15" s="65"/>
      <c r="D15" s="65"/>
      <c r="E15" s="65"/>
    </row>
    <row r="16" spans="1:5" x14ac:dyDescent="0.25">
      <c r="A16" s="71" t="s">
        <v>16</v>
      </c>
      <c r="B16" s="74"/>
      <c r="C16" s="74"/>
      <c r="D16" s="74"/>
      <c r="E16" s="74"/>
    </row>
    <row r="17" spans="1:7" ht="27.6" customHeight="1" x14ac:dyDescent="0.25">
      <c r="A17" s="65" t="s">
        <v>17</v>
      </c>
      <c r="B17" s="65"/>
      <c r="C17" s="65"/>
      <c r="D17" s="65"/>
      <c r="E17" s="65"/>
    </row>
    <row r="18" spans="1:7" ht="61.5" customHeight="1" x14ac:dyDescent="0.25">
      <c r="A18" s="65" t="s">
        <v>27</v>
      </c>
      <c r="B18" s="65"/>
      <c r="C18" s="65"/>
      <c r="D18" s="65"/>
      <c r="E18" s="65"/>
    </row>
    <row r="19" spans="1:7" ht="36.75" customHeight="1" x14ac:dyDescent="0.25">
      <c r="A19" s="75" t="s">
        <v>28</v>
      </c>
      <c r="B19" s="75"/>
      <c r="C19" s="75"/>
      <c r="D19" s="75"/>
      <c r="E19" s="75"/>
    </row>
    <row r="20" spans="1:7" x14ac:dyDescent="0.25">
      <c r="A20" s="64"/>
      <c r="B20" s="64"/>
      <c r="C20" s="64"/>
      <c r="D20" s="64"/>
      <c r="E20" s="64"/>
    </row>
    <row r="21" spans="1:7" x14ac:dyDescent="0.25">
      <c r="A21" s="75"/>
      <c r="B21" s="75"/>
      <c r="C21" s="75"/>
      <c r="D21" s="75"/>
      <c r="E21" s="75"/>
      <c r="F21" s="2">
        <f>69.7+560.2</f>
        <v>629.90000000000009</v>
      </c>
      <c r="G21" s="2">
        <v>3</v>
      </c>
    </row>
    <row r="22" spans="1:7" ht="135" x14ac:dyDescent="0.2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 x14ac:dyDescent="0.25">
      <c r="A23" s="20" t="s">
        <v>44</v>
      </c>
      <c r="B23" s="9" t="s">
        <v>43</v>
      </c>
      <c r="C23" s="3" t="s">
        <v>4</v>
      </c>
      <c r="D23" s="3">
        <v>13.5</v>
      </c>
      <c r="E23" s="8">
        <f>D23*F21*G21</f>
        <v>25510.950000000004</v>
      </c>
    </row>
    <row r="24" spans="1:7" x14ac:dyDescent="0.25">
      <c r="A24" s="7" t="s">
        <v>41</v>
      </c>
      <c r="B24" s="9" t="s">
        <v>23</v>
      </c>
      <c r="C24" s="3" t="s">
        <v>4</v>
      </c>
      <c r="D24" s="3">
        <v>4.68</v>
      </c>
      <c r="E24" s="8">
        <f>D24*F21*G21</f>
        <v>8843.7960000000003</v>
      </c>
    </row>
    <row r="25" spans="1:7" s="18" customFormat="1" x14ac:dyDescent="0.25">
      <c r="A25" s="21" t="s">
        <v>29</v>
      </c>
      <c r="B25" s="9" t="s">
        <v>84</v>
      </c>
      <c r="C25" s="22" t="s">
        <v>33</v>
      </c>
      <c r="D25" s="22"/>
      <c r="E25" s="23">
        <v>5444.6</v>
      </c>
    </row>
    <row r="26" spans="1:7" s="18" customFormat="1" ht="30" x14ac:dyDescent="0.25">
      <c r="A26" s="21" t="s">
        <v>88</v>
      </c>
      <c r="B26" s="9" t="s">
        <v>86</v>
      </c>
      <c r="C26" s="22" t="s">
        <v>89</v>
      </c>
      <c r="D26" s="22">
        <v>21.5</v>
      </c>
      <c r="E26" s="23">
        <f>D26*286.24</f>
        <v>6154.16</v>
      </c>
    </row>
    <row r="27" spans="1:7" s="18" customFormat="1" ht="30" x14ac:dyDescent="0.25">
      <c r="A27" s="21" t="s">
        <v>85</v>
      </c>
      <c r="B27" s="9" t="s">
        <v>87</v>
      </c>
      <c r="C27" s="22" t="s">
        <v>33</v>
      </c>
      <c r="D27" s="22"/>
      <c r="E27" s="23">
        <v>49682.1</v>
      </c>
    </row>
    <row r="28" spans="1:7" s="18" customFormat="1" x14ac:dyDescent="0.25">
      <c r="A28" s="24"/>
      <c r="B28" s="25"/>
      <c r="C28" s="22"/>
      <c r="D28" s="26"/>
      <c r="E28" s="23"/>
    </row>
    <row r="29" spans="1:7" s="14" customFormat="1" ht="14.25" x14ac:dyDescent="0.2">
      <c r="A29" s="10" t="s">
        <v>30</v>
      </c>
      <c r="B29" s="11"/>
      <c r="C29" s="12"/>
      <c r="D29" s="12"/>
      <c r="E29" s="13">
        <f>SUM(E23:E28)</f>
        <v>95635.606</v>
      </c>
    </row>
    <row r="31" spans="1:7" ht="29.25" customHeight="1" x14ac:dyDescent="0.25">
      <c r="A31" s="76" t="s">
        <v>90</v>
      </c>
      <c r="B31" s="76"/>
      <c r="C31" s="76"/>
      <c r="D31" s="76"/>
      <c r="E31" s="76"/>
    </row>
    <row r="32" spans="1:7" ht="28.5" customHeight="1" x14ac:dyDescent="0.25">
      <c r="A32" s="65" t="s">
        <v>21</v>
      </c>
      <c r="B32" s="65"/>
      <c r="C32" s="65"/>
      <c r="D32" s="65"/>
      <c r="E32" s="65"/>
    </row>
    <row r="33" spans="1:5" ht="15" customHeight="1" x14ac:dyDescent="0.25">
      <c r="A33" s="65" t="s">
        <v>20</v>
      </c>
      <c r="B33" s="65"/>
      <c r="C33" s="65"/>
      <c r="D33" s="65"/>
      <c r="E33" s="65"/>
    </row>
    <row r="34" spans="1:5" ht="31.5" customHeight="1" x14ac:dyDescent="0.25">
      <c r="A34" s="65" t="s">
        <v>34</v>
      </c>
      <c r="B34" s="65"/>
      <c r="C34" s="65"/>
      <c r="D34" s="65"/>
      <c r="E34" s="65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77" t="s">
        <v>5</v>
      </c>
      <c r="B36" s="77"/>
      <c r="C36" s="77"/>
      <c r="D36" s="77"/>
      <c r="E36" s="77"/>
    </row>
    <row r="37" spans="1:5" x14ac:dyDescent="0.25">
      <c r="A37" s="78" t="s">
        <v>47</v>
      </c>
      <c r="B37" s="78"/>
      <c r="C37" s="78"/>
      <c r="D37" s="78"/>
      <c r="E37" s="5"/>
    </row>
    <row r="38" spans="1:5" x14ac:dyDescent="0.25">
      <c r="B38" s="79" t="s">
        <v>19</v>
      </c>
      <c r="C38" s="79"/>
      <c r="D38" s="79"/>
      <c r="E38" s="6" t="s">
        <v>6</v>
      </c>
    </row>
    <row r="39" spans="1:5" x14ac:dyDescent="0.25">
      <c r="A39" s="78" t="s">
        <v>31</v>
      </c>
      <c r="B39" s="78"/>
      <c r="C39" s="78"/>
      <c r="D39" s="78"/>
      <c r="E39" s="5"/>
    </row>
    <row r="40" spans="1:5" x14ac:dyDescent="0.25">
      <c r="B40" s="80" t="s">
        <v>19</v>
      </c>
      <c r="C40" s="80"/>
      <c r="D40" s="80"/>
      <c r="E40" s="6" t="s">
        <v>6</v>
      </c>
    </row>
    <row r="43" spans="1:5" x14ac:dyDescent="0.25">
      <c r="A43" s="62" t="s">
        <v>79</v>
      </c>
    </row>
    <row r="44" spans="1:5" x14ac:dyDescent="0.25">
      <c r="A44" s="62" t="s">
        <v>40</v>
      </c>
    </row>
    <row r="45" spans="1:5" x14ac:dyDescent="0.25">
      <c r="A45" s="14" t="s">
        <v>35</v>
      </c>
    </row>
    <row r="46" spans="1:5" x14ac:dyDescent="0.25">
      <c r="A46" s="2" t="s">
        <v>42</v>
      </c>
      <c r="B46" s="15">
        <f>'3кв'!B49</f>
        <v>115053.88399999999</v>
      </c>
    </row>
    <row r="47" spans="1:5" ht="18.75" customHeight="1" x14ac:dyDescent="0.25">
      <c r="A47" s="64" t="s">
        <v>81</v>
      </c>
      <c r="B47" s="16"/>
    </row>
    <row r="48" spans="1:5" x14ac:dyDescent="0.25">
      <c r="A48" s="2" t="s">
        <v>37</v>
      </c>
      <c r="B48" s="16">
        <v>57929.51</v>
      </c>
    </row>
    <row r="49" spans="1:2" x14ac:dyDescent="0.25">
      <c r="B49" s="16"/>
    </row>
    <row r="50" spans="1:2" ht="30" x14ac:dyDescent="0.25">
      <c r="A50" s="64" t="s">
        <v>38</v>
      </c>
      <c r="B50" s="16">
        <f>E29</f>
        <v>95635.606</v>
      </c>
    </row>
    <row r="51" spans="1:2" x14ac:dyDescent="0.25">
      <c r="A51" s="17" t="s">
        <v>36</v>
      </c>
      <c r="B51" s="15">
        <f>B46+B48+B49-B50</f>
        <v>77347.788</v>
      </c>
    </row>
  </sheetData>
  <mergeCells count="28">
    <mergeCell ref="A8:E8"/>
    <mergeCell ref="A1:E1"/>
    <mergeCell ref="A2:E2"/>
    <mergeCell ref="A3:E3"/>
    <mergeCell ref="A6:E6"/>
    <mergeCell ref="A7:E7"/>
    <mergeCell ref="A21:E21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7:D37"/>
    <mergeCell ref="B38:D38"/>
    <mergeCell ref="A39:D39"/>
    <mergeCell ref="B40:D40"/>
    <mergeCell ref="A31:E31"/>
    <mergeCell ref="A32:E32"/>
    <mergeCell ref="A33:E33"/>
    <mergeCell ref="A34:E34"/>
    <mergeCell ref="A35:E35"/>
    <mergeCell ref="A36:E36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1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SheetLayoutView="100" workbookViewId="0">
      <selection activeCell="C27" sqref="C27"/>
    </sheetView>
  </sheetViews>
  <sheetFormatPr defaultRowHeight="15" x14ac:dyDescent="0.25"/>
  <cols>
    <col min="1" max="1" width="10.5703125" customWidth="1"/>
    <col min="2" max="2" width="61.8554687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2" t="s">
        <v>49</v>
      </c>
      <c r="B1" s="82"/>
      <c r="C1" s="82"/>
      <c r="D1" s="30"/>
    </row>
    <row r="2" spans="1:5" ht="15.75" x14ac:dyDescent="0.25">
      <c r="A2" s="83" t="s">
        <v>50</v>
      </c>
      <c r="B2" s="83"/>
      <c r="C2" s="83"/>
      <c r="D2" s="31"/>
    </row>
    <row r="3" spans="1:5" ht="15.75" x14ac:dyDescent="0.25">
      <c r="A3" s="83" t="s">
        <v>91</v>
      </c>
      <c r="B3" s="83"/>
      <c r="C3" s="83"/>
      <c r="D3" s="31"/>
    </row>
    <row r="4" spans="1:5" ht="15.75" x14ac:dyDescent="0.25">
      <c r="A4" s="82" t="s">
        <v>66</v>
      </c>
      <c r="B4" s="82"/>
      <c r="C4" s="82"/>
      <c r="D4" s="30"/>
    </row>
    <row r="5" spans="1:5" ht="15.75" x14ac:dyDescent="0.25">
      <c r="A5" s="84"/>
      <c r="B5" s="84"/>
      <c r="C5" s="84"/>
      <c r="D5" s="1"/>
    </row>
    <row r="6" spans="1:5" ht="15.75" x14ac:dyDescent="0.25">
      <c r="A6" s="31"/>
      <c r="B6" s="32" t="s">
        <v>51</v>
      </c>
      <c r="C6" s="33">
        <f>'1кв'!B44</f>
        <v>51669.16</v>
      </c>
      <c r="D6" s="34"/>
    </row>
    <row r="7" spans="1:5" ht="15.75" x14ac:dyDescent="0.25">
      <c r="A7" s="35" t="s">
        <v>52</v>
      </c>
      <c r="B7" s="32" t="s">
        <v>97</v>
      </c>
      <c r="C7" s="33"/>
      <c r="D7" s="34"/>
    </row>
    <row r="8" spans="1:5" ht="15.75" x14ac:dyDescent="0.25">
      <c r="B8" s="36" t="s">
        <v>53</v>
      </c>
      <c r="C8" s="23">
        <f>'1кв'!B46+'2кв'!B47+'3кв'!B46+'4кв'!B48</f>
        <v>217688.52000000002</v>
      </c>
      <c r="D8" s="37"/>
    </row>
    <row r="9" spans="1:5" ht="30" x14ac:dyDescent="0.25">
      <c r="B9" s="38" t="s">
        <v>54</v>
      </c>
      <c r="C9" s="23">
        <f>'1кв'!B47+'2кв'!B48+'3кв'!B47+'4кв'!B49</f>
        <v>1350</v>
      </c>
      <c r="D9" s="37"/>
    </row>
    <row r="10" spans="1:5" ht="15.75" x14ac:dyDescent="0.25">
      <c r="A10" s="39"/>
      <c r="B10" s="36" t="s">
        <v>55</v>
      </c>
      <c r="C10" s="40">
        <f>SUM(C8:C9)</f>
        <v>219038.52000000002</v>
      </c>
      <c r="D10" s="34"/>
    </row>
    <row r="11" spans="1:5" ht="15.75" x14ac:dyDescent="0.25">
      <c r="A11" s="1"/>
      <c r="B11" s="81"/>
      <c r="C11" s="81"/>
      <c r="D11" s="41"/>
    </row>
    <row r="12" spans="1:5" ht="15.75" x14ac:dyDescent="0.25">
      <c r="A12" s="42" t="s">
        <v>56</v>
      </c>
      <c r="B12" s="20" t="s">
        <v>57</v>
      </c>
      <c r="C12" s="23">
        <f>'1кв'!E23+'2кв'!E23+'3кв'!E23+'4кв'!E23</f>
        <v>97281.756000000023</v>
      </c>
      <c r="D12" s="41"/>
    </row>
    <row r="13" spans="1:5" ht="15.75" x14ac:dyDescent="0.25">
      <c r="A13" s="42"/>
      <c r="B13" s="7" t="s">
        <v>41</v>
      </c>
      <c r="C13" s="23">
        <f>'1кв'!E24+'2кв'!E24+'3кв'!E24+'4кв'!E24</f>
        <v>34165.776000000005</v>
      </c>
      <c r="D13" s="41"/>
    </row>
    <row r="14" spans="1:5" ht="15.75" x14ac:dyDescent="0.25">
      <c r="A14" s="1"/>
      <c r="B14" s="7" t="s">
        <v>29</v>
      </c>
      <c r="C14" s="23">
        <f>'1кв'!E25+'2кв'!E25+'3кв'!E25+'4кв'!E25</f>
        <v>5444.6</v>
      </c>
      <c r="D14" s="41"/>
      <c r="E14" s="43"/>
    </row>
    <row r="15" spans="1:5" ht="15.75" x14ac:dyDescent="0.25">
      <c r="A15" s="42"/>
      <c r="B15" s="44" t="s">
        <v>98</v>
      </c>
      <c r="C15" s="23">
        <f>'4кв'!E26</f>
        <v>6154.16</v>
      </c>
      <c r="D15" s="41"/>
    </row>
    <row r="16" spans="1:5" ht="15.75" x14ac:dyDescent="0.25">
      <c r="A16" s="42"/>
      <c r="B16" s="45" t="s">
        <v>58</v>
      </c>
      <c r="C16" s="23">
        <f>SUM(C18:C20)</f>
        <v>50313.599999999999</v>
      </c>
      <c r="D16" s="41"/>
    </row>
    <row r="17" spans="1:5" ht="15.75" x14ac:dyDescent="0.25">
      <c r="A17" s="42"/>
      <c r="B17" s="45" t="s">
        <v>59</v>
      </c>
      <c r="C17" s="46"/>
      <c r="D17" s="41"/>
    </row>
    <row r="18" spans="1:5" ht="31.5" x14ac:dyDescent="0.25">
      <c r="A18" s="42"/>
      <c r="B18" s="45" t="s">
        <v>99</v>
      </c>
      <c r="C18" s="23">
        <f>'2кв'!E26</f>
        <v>631.5</v>
      </c>
      <c r="D18" s="41"/>
    </row>
    <row r="19" spans="1:5" ht="15.75" x14ac:dyDescent="0.25">
      <c r="A19" s="42"/>
      <c r="B19" s="45" t="s">
        <v>100</v>
      </c>
      <c r="C19" s="23">
        <f>'4кв'!E27</f>
        <v>49682.1</v>
      </c>
      <c r="D19" s="41"/>
    </row>
    <row r="20" spans="1:5" ht="15.75" x14ac:dyDescent="0.25">
      <c r="A20" s="42"/>
      <c r="B20" s="45"/>
      <c r="C20" s="23"/>
      <c r="D20" s="41"/>
    </row>
    <row r="21" spans="1:5" ht="15.75" x14ac:dyDescent="0.25">
      <c r="A21" s="1"/>
      <c r="B21" s="47" t="s">
        <v>60</v>
      </c>
      <c r="C21" s="40">
        <f>SUM(C12:C16)</f>
        <v>193359.89200000005</v>
      </c>
      <c r="D21" s="41"/>
      <c r="E21" s="43"/>
    </row>
    <row r="22" spans="1:5" ht="15.75" x14ac:dyDescent="0.25">
      <c r="A22" s="1"/>
      <c r="B22" s="48" t="s">
        <v>92</v>
      </c>
      <c r="C22" s="40">
        <f>C6+C10-C21</f>
        <v>77347.788</v>
      </c>
      <c r="D22" s="41"/>
    </row>
    <row r="23" spans="1:5" ht="15.75" x14ac:dyDescent="0.25">
      <c r="A23" s="1"/>
      <c r="B23" s="35"/>
      <c r="C23" s="35"/>
      <c r="D23" s="41"/>
    </row>
    <row r="24" spans="1:5" ht="15.75" x14ac:dyDescent="0.25">
      <c r="A24" s="1"/>
      <c r="B24" s="49" t="s">
        <v>61</v>
      </c>
      <c r="C24" s="49"/>
      <c r="D24" s="41"/>
    </row>
    <row r="25" spans="1:5" ht="15.75" x14ac:dyDescent="0.25">
      <c r="A25" s="1"/>
      <c r="B25" s="49" t="s">
        <v>62</v>
      </c>
      <c r="C25" s="50">
        <v>29721.61</v>
      </c>
      <c r="D25" s="41"/>
    </row>
    <row r="26" spans="1:5" ht="15.75" x14ac:dyDescent="0.25">
      <c r="A26" s="1"/>
      <c r="B26" s="51" t="s">
        <v>93</v>
      </c>
      <c r="C26" s="52">
        <v>16056.05</v>
      </c>
      <c r="D26" s="41"/>
    </row>
    <row r="27" spans="1:5" ht="15.75" x14ac:dyDescent="0.25">
      <c r="A27" s="1"/>
      <c r="B27" s="49" t="s">
        <v>63</v>
      </c>
      <c r="C27" s="85">
        <f>C26-C25</f>
        <v>-13665.560000000001</v>
      </c>
      <c r="D27" s="41"/>
    </row>
    <row r="28" spans="1:5" ht="15.75" x14ac:dyDescent="0.25">
      <c r="A28" s="1"/>
      <c r="B28" s="35"/>
      <c r="C28" s="35"/>
      <c r="D28" s="41"/>
    </row>
    <row r="29" spans="1:5" ht="15.75" x14ac:dyDescent="0.25">
      <c r="A29" s="1"/>
      <c r="B29" s="35"/>
      <c r="C29" s="35"/>
      <c r="D29" s="41"/>
    </row>
    <row r="30" spans="1:5" ht="15.75" x14ac:dyDescent="0.25">
      <c r="A30" s="1"/>
      <c r="B30" s="35"/>
      <c r="C30" s="35"/>
      <c r="D30" s="41"/>
    </row>
    <row r="31" spans="1:5" ht="15.75" x14ac:dyDescent="0.25">
      <c r="A31" s="1"/>
      <c r="B31" s="35"/>
      <c r="C31" s="35"/>
      <c r="D31" s="41"/>
    </row>
    <row r="32" spans="1:5" ht="15.75" x14ac:dyDescent="0.25">
      <c r="A32" s="1" t="s">
        <v>64</v>
      </c>
      <c r="B32" s="35" t="s">
        <v>94</v>
      </c>
      <c r="C32" s="35"/>
      <c r="D32" s="41"/>
    </row>
    <row r="33" spans="1:4" ht="15.75" x14ac:dyDescent="0.25">
      <c r="A33" s="1"/>
      <c r="B33" s="35" t="s">
        <v>95</v>
      </c>
      <c r="C33" s="35"/>
      <c r="D33" s="41"/>
    </row>
    <row r="34" spans="1:4" ht="15.75" x14ac:dyDescent="0.25">
      <c r="A34" s="1"/>
      <c r="B34" s="35" t="s">
        <v>96</v>
      </c>
      <c r="C34" s="35"/>
      <c r="D34" s="41"/>
    </row>
    <row r="35" spans="1:4" ht="15.75" x14ac:dyDescent="0.25">
      <c r="A35" s="1"/>
      <c r="B35" s="35"/>
      <c r="C35" s="35"/>
      <c r="D35" s="41"/>
    </row>
    <row r="36" spans="1:4" ht="15.75" x14ac:dyDescent="0.25">
      <c r="A36" s="1"/>
      <c r="B36" s="35"/>
      <c r="C36" s="35"/>
      <c r="D36" s="41"/>
    </row>
    <row r="37" spans="1:4" ht="15.75" x14ac:dyDescent="0.25">
      <c r="A37" s="1"/>
      <c r="B37" s="35" t="s">
        <v>65</v>
      </c>
      <c r="C37" s="35"/>
      <c r="D37" s="41"/>
    </row>
    <row r="38" spans="1:4" ht="15.75" x14ac:dyDescent="0.25">
      <c r="A38" s="1"/>
      <c r="B38" s="35"/>
      <c r="C38" s="35"/>
      <c r="D38" s="41"/>
    </row>
    <row r="39" spans="1:4" ht="15.75" x14ac:dyDescent="0.25">
      <c r="A39" s="1"/>
      <c r="B39" s="35"/>
      <c r="C39" s="35"/>
      <c r="D39" s="41"/>
    </row>
    <row r="40" spans="1:4" ht="15.75" x14ac:dyDescent="0.25">
      <c r="A40" s="1"/>
      <c r="B40" s="35"/>
      <c r="C40" s="35"/>
      <c r="D40" s="41"/>
    </row>
    <row r="41" spans="1:4" ht="15.75" x14ac:dyDescent="0.25">
      <c r="A41" s="1"/>
      <c r="B41" s="35"/>
      <c r="C41" s="35"/>
      <c r="D41" s="41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2025-02-19T08:30:34Z</dcterms:modified>
</cp:coreProperties>
</file>